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<sst xmlns="http://schemas.openxmlformats.org/spreadsheetml/2006/main" count="21" uniqueCount="21">
  <si>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Amount</t>
  </si>
  <si>
    <t>Current Value</t>
  </si>
  <si>
    <t>Day</t>
  </si>
  <si>
    <t>AHC</t>
  </si>
  <si>
    <t>AH</t>
  </si>
  <si>
    <t>AHC/AH</t>
  </si>
  <si>
    <t>SUM</t>
  </si>
  <si>
    <t>A(Pur Amount)</t>
  </si>
  <si>
    <t>H(Holding Day)</t>
  </si>
  <si>
    <t>C( CAGR)</t>
  </si>
  <si>
    <t>weighted CAGR calculation=(Pur Amount *Holding Day* CAGR) / (Pur Amount *Holding Day)</t>
  </si>
  <si>
    <t xml:space="preserve">FD Intt or Dividend </t>
  </si>
  <si>
    <t>Standard CAGR Formula</t>
  </si>
  <si>
    <t>This method is used for all sub totals and grand total CAGR</t>
  </si>
  <si>
    <t>Standard CAGR formula is used in individual transaction level</t>
  </si>
  <si>
    <t>This method of CAGR Calculation is used right now in Mint for all invidivual transaction, sub totals and Grand total</t>
  </si>
  <si>
    <t>In Sub total and grand total CAGR using standard method Holding days are weighted with Purchase value</t>
  </si>
  <si>
    <t>daysProduct</t>
  </si>
  <si>
    <t>Avg Holding Days = Summation of (Holding DaysxAmt Invested) / Summation of Amount invested</t>
  </si>
  <si>
    <t>Avg CAGR  is then calculated using the Avg Holding Days,  Total Investment Amount, and Total Current Value</t>
  </si>
  <si>
    <t>Avg CAGR = [   {  (Currnt Value/Initial Value)^(365/Avg Holding Days)    }   -1 ]  * 100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</si>
</sst>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6323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55">
      <alignment/>
      <protection/>
    </xf>
    <xf numFmtId="0" fontId="21" fillId="0" borderId="0" xfId="55" applyFill="1">
      <alignment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38" fillId="35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21.57421875" style="5" bestFit="1" customWidth="1"/>
    <col min="2" max="2" width="8.00390625" style="0" bestFit="1" customWidth="1"/>
    <col min="3" max="3" width="13.7109375" style="0" bestFit="1" customWidth="1"/>
    <col min="4" max="4" width="18.28125" style="0" bestFit="1" customWidth="1"/>
    <col min="5" max="5" width="5.00390625" style="0" bestFit="1" customWidth="1"/>
    <col min="6" max="6" width="9.7109375" style="0" bestFit="1" customWidth="1"/>
    <col min="9" max="9" width="14.140625" style="0" bestFit="1" customWidth="1"/>
    <col min="10" max="10" width="28.00390625" style="0" bestFit="1" customWidth="1"/>
    <col min="11" max="11" width="74.28125" style="0" bestFit="1" customWidth="1"/>
    <col min="12" max="12" width="12.00390625" style="0" bestFit="1" customWidth="1"/>
    <col min="13" max="13" width="10.00390625" style="0" bestFit="1" customWidth="1"/>
    <col min="14" max="14" width="11.00390625" style="0" bestFit="1" customWidth="1"/>
    <col min="15" max="17" width="8.8515625" style="0" hidden="1" customWidth="1"/>
    <col min="20" max="20" width="14.421875" style="0" bestFit="1" customWidth="1"/>
  </cols>
  <sheetData>
    <row r="1" spans="1:13" s="1" customFormat="1" ht="12.75">
      <c r="A1" s="3" t="s">
        <v>12</v>
      </c>
      <c r="B1" s="2" t="s">
        <v>0</v>
      </c>
      <c r="C1" s="2" t="s">
        <v>1</v>
      </c>
      <c r="D1" s="2" t="s">
        <v>11</v>
      </c>
      <c r="E1" s="2" t="s">
        <v>2</v>
      </c>
      <c r="F1" s="1" t="s">
        <v>17</v>
      </c>
      <c r="I1" s="7" t="s">
        <v>7</v>
      </c>
      <c r="J1" s="7" t="s">
        <v>8</v>
      </c>
      <c r="K1" s="7" t="s">
        <v>9</v>
      </c>
      <c r="L1" s="7" t="s">
        <v>3</v>
      </c>
      <c r="M1" s="7" t="s">
        <v>4</v>
      </c>
    </row>
    <row r="2" spans="1:13" ht="14.25" customHeight="1">
      <c r="A2" s="9">
        <f>100*(((C2+D2)/(B2))^(365/E2)-1)</f>
        <v>15.092800726026478</v>
      </c>
      <c r="B2" s="10">
        <v>75000</v>
      </c>
      <c r="C2" s="10">
        <v>167670.8</v>
      </c>
      <c r="D2" s="10">
        <v>0</v>
      </c>
      <c r="E2" s="10">
        <v>2089</v>
      </c>
      <c r="F2">
        <f>E2*B2</f>
        <v>156675000</v>
      </c>
      <c r="I2" s="6">
        <v>100000</v>
      </c>
      <c r="J2" s="6">
        <v>1827</v>
      </c>
      <c r="K2" s="6">
        <v>7.04</v>
      </c>
      <c r="L2" s="6">
        <f>I2*J2*K2</f>
        <v>1286208000</v>
      </c>
      <c r="M2" s="6">
        <f>I2*J2</f>
        <v>182700000</v>
      </c>
    </row>
    <row r="3" spans="1:13" ht="12.75">
      <c r="A3" s="9">
        <f>100*(((C3+D3)/(B3))^(365/E3)-1)</f>
        <v>15.43078012377983</v>
      </c>
      <c r="B3" s="10">
        <v>75000</v>
      </c>
      <c r="C3" s="10">
        <v>171180.12</v>
      </c>
      <c r="D3" s="10">
        <v>0</v>
      </c>
      <c r="E3" s="10">
        <v>2099</v>
      </c>
      <c r="F3">
        <f>E3*B3</f>
        <v>157425000</v>
      </c>
      <c r="I3" s="6">
        <v>50000</v>
      </c>
      <c r="J3" s="6">
        <v>1159</v>
      </c>
      <c r="K3" s="6">
        <v>6.98</v>
      </c>
      <c r="L3" s="6">
        <f>I3*J3*K3</f>
        <v>404491000</v>
      </c>
      <c r="M3" s="6">
        <f>I3*J3</f>
        <v>57950000</v>
      </c>
    </row>
    <row r="4" spans="1:13" ht="12.75">
      <c r="A4" s="9">
        <f>100*(((C4+D4)/(B4))^(365/E4)-1)</f>
        <v>15.239630513484869</v>
      </c>
      <c r="B4" s="10">
        <v>75000</v>
      </c>
      <c r="C4" s="10">
        <v>169161.49</v>
      </c>
      <c r="D4" s="10">
        <v>0</v>
      </c>
      <c r="E4" s="10">
        <v>2093</v>
      </c>
      <c r="F4">
        <f>E4*B4</f>
        <v>156975000</v>
      </c>
      <c r="I4" s="4"/>
      <c r="J4" s="4"/>
      <c r="K4" s="8" t="s">
        <v>6</v>
      </c>
      <c r="L4" s="4">
        <f>SUM(L2:L3)</f>
        <v>1690699000</v>
      </c>
      <c r="M4" s="4">
        <f>SUM(M2:M3)</f>
        <v>240650000</v>
      </c>
    </row>
    <row r="5" spans="1:13" ht="12.75">
      <c r="A5" s="9">
        <f>100*(((C5+D5)/(B5))^(365/E5)-1)</f>
        <v>14.28655424531029</v>
      </c>
      <c r="B5" s="10">
        <v>60000</v>
      </c>
      <c r="C5" s="10">
        <v>84163.78</v>
      </c>
      <c r="D5" s="10">
        <v>0</v>
      </c>
      <c r="E5" s="10">
        <v>925</v>
      </c>
      <c r="F5">
        <f>E5*B5</f>
        <v>55500000</v>
      </c>
      <c r="I5" s="6"/>
      <c r="J5" s="6"/>
      <c r="K5" s="7" t="s">
        <v>5</v>
      </c>
      <c r="L5" s="7">
        <f>L4/M4</f>
        <v>7.025551630999376</v>
      </c>
      <c r="M5" s="6"/>
    </row>
    <row r="6" spans="5:18" ht="15">
      <c r="E6">
        <f>F6/SUM(B2:B5)</f>
        <v>1847.6315789473683</v>
      </c>
      <c r="F6">
        <f>SUM(F2:F5)</f>
        <v>526575000</v>
      </c>
      <c r="J6" s="15"/>
      <c r="K6" s="13" t="s">
        <v>10</v>
      </c>
      <c r="L6" s="14"/>
      <c r="M6" s="14"/>
      <c r="N6" s="14"/>
      <c r="O6" s="14"/>
      <c r="P6" s="14"/>
      <c r="Q6" s="14"/>
      <c r="R6" s="14"/>
    </row>
    <row r="7" ht="12.75">
      <c r="J7" t="s">
        <v>13</v>
      </c>
    </row>
    <row r="8" ht="12.75">
      <c r="J8" t="s">
        <v>14</v>
      </c>
    </row>
    <row r="9" ht="12.75">
      <c r="A9" s="5" t="s">
        <v>18</v>
      </c>
    </row>
    <row r="11" ht="12.75">
      <c r="A11" s="5" t="s">
        <v>19</v>
      </c>
    </row>
    <row r="13" ht="14.25">
      <c r="R13" s="12"/>
    </row>
    <row r="14" ht="14.25">
      <c r="R14" s="12"/>
    </row>
    <row r="15" ht="12.75">
      <c r="A15" s="5" t="s">
        <v>20</v>
      </c>
    </row>
    <row r="18" spans="1:22" ht="14.25">
      <c r="A18" s="5" t="s">
        <v>15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V18" s="12"/>
    </row>
    <row r="19" spans="1:20" ht="14.25">
      <c r="A19" s="5" t="s">
        <v>16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jeevan</dc:creator>
  <cp:keywords/>
  <dc:description/>
  <cp:lastModifiedBy>Anuj Jain</cp:lastModifiedBy>
  <dcterms:created xsi:type="dcterms:W3CDTF">2014-04-04T07:57:40Z</dcterms:created>
  <dcterms:modified xsi:type="dcterms:W3CDTF">2020-05-10T07:22:35Z</dcterms:modified>
  <cp:category/>
  <cp:version/>
  <cp:contentType/>
  <cp:contentStatus/>
</cp:coreProperties>
</file>